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20\保安技術\2021年度\（作業中）「ガスメータの圧力測定機能を活用した保安業務（定期供給設備点検及び定期消費設備調査）の合理化に係る運用マニュアル」の改訂及び補足説明資料について（お願い）\"/>
    </mc:Choice>
  </mc:AlternateContent>
  <bookViews>
    <workbookView xWindow="0" yWindow="0" windowWidth="14364" windowHeight="9144"/>
  </bookViews>
  <sheets>
    <sheet name="簡易計算ソフ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4" l="1"/>
  <c r="Q26" i="4" l="1"/>
  <c r="N26" i="4"/>
  <c r="K26" i="4"/>
  <c r="H26" i="4"/>
  <c r="E26" i="4"/>
  <c r="N5" i="4"/>
  <c r="N6" i="4" s="1"/>
  <c r="E19" i="4" s="1"/>
</calcChain>
</file>

<file path=xl/sharedStrings.xml><?xml version="1.0" encoding="utf-8"?>
<sst xmlns="http://schemas.openxmlformats.org/spreadsheetml/2006/main" count="73" uniqueCount="45">
  <si>
    <t>７０ｋW</t>
    <phoneticPr fontId="1"/>
  </si>
  <si>
    <t>６０ｋW</t>
    <phoneticPr fontId="1"/>
  </si>
  <si>
    <t>５０ｋW</t>
  </si>
  <si>
    <t>４０ｋW</t>
  </si>
  <si>
    <t>３０ｋW</t>
  </si>
  <si>
    <t>燃焼器の合計消費量</t>
    <phoneticPr fontId="1"/>
  </si>
  <si>
    <t>配管、継手等に許容される圧力損失</t>
    <rPh sb="0" eb="2">
      <t>ハイカン</t>
    </rPh>
    <rPh sb="3" eb="5">
      <t>ツギテ</t>
    </rPh>
    <rPh sb="5" eb="6">
      <t>トウ</t>
    </rPh>
    <rPh sb="7" eb="9">
      <t>キョヨウ</t>
    </rPh>
    <rPh sb="12" eb="14">
      <t>アツリョク</t>
    </rPh>
    <rPh sb="14" eb="16">
      <t>ソンシツ</t>
    </rPh>
    <phoneticPr fontId="1"/>
  </si>
  <si>
    <t>マイコンメータの圧力損失（注1）</t>
    <rPh sb="13" eb="14">
      <t>チュウ</t>
    </rPh>
    <phoneticPr fontId="1"/>
  </si>
  <si>
    <t>立上がりによる圧力損失（注2）</t>
    <rPh sb="0" eb="1">
      <t>タ</t>
    </rPh>
    <rPh sb="1" eb="2">
      <t>ア</t>
    </rPh>
    <rPh sb="7" eb="9">
      <t>アツリョク</t>
    </rPh>
    <rPh sb="9" eb="11">
      <t>ソンシツ</t>
    </rPh>
    <rPh sb="12" eb="13">
      <t>チュウ</t>
    </rPh>
    <phoneticPr fontId="1"/>
  </si>
  <si>
    <t>[Pa]</t>
    <phoneticPr fontId="1"/>
  </si>
  <si>
    <t>圧力損失（a）</t>
    <rPh sb="0" eb="2">
      <t>アツリョク</t>
    </rPh>
    <rPh sb="2" eb="4">
      <t>ソンシツ</t>
    </rPh>
    <phoneticPr fontId="1"/>
  </si>
  <si>
    <t>圧力損失（b）</t>
    <rPh sb="0" eb="2">
      <t>アツリョク</t>
    </rPh>
    <rPh sb="2" eb="4">
      <t>ソンシツ</t>
    </rPh>
    <phoneticPr fontId="1"/>
  </si>
  <si>
    <t>圧力損失（A）</t>
    <phoneticPr fontId="1"/>
  </si>
  <si>
    <t>300Pa　－（a+b)　＝</t>
    <phoneticPr fontId="1"/>
  </si>
  <si>
    <t>【１】マイコンメータ及び立上り配管の圧力損失</t>
    <rPh sb="10" eb="11">
      <t>オヨ</t>
    </rPh>
    <rPh sb="12" eb="14">
      <t>タチアガ</t>
    </rPh>
    <rPh sb="15" eb="17">
      <t>ハイカン</t>
    </rPh>
    <rPh sb="18" eb="20">
      <t>アツリョク</t>
    </rPh>
    <rPh sb="20" eb="22">
      <t>ソンシツ</t>
    </rPh>
    <phoneticPr fontId="1"/>
  </si>
  <si>
    <t>【２】換算配管長</t>
    <rPh sb="3" eb="5">
      <t>カンザン</t>
    </rPh>
    <rPh sb="5" eb="8">
      <t>ハイカンチョウ</t>
    </rPh>
    <phoneticPr fontId="1"/>
  </si>
  <si>
    <t>　　　　[表１]</t>
    <phoneticPr fontId="1"/>
  </si>
  <si>
    <t>配管径</t>
    <rPh sb="0" eb="2">
      <t>ハイカン</t>
    </rPh>
    <rPh sb="2" eb="3">
      <t>ケイ</t>
    </rPh>
    <phoneticPr fontId="1"/>
  </si>
  <si>
    <t>15A</t>
    <phoneticPr fontId="1"/>
  </si>
  <si>
    <t>20A</t>
    <phoneticPr fontId="1"/>
  </si>
  <si>
    <t>25A</t>
    <phoneticPr fontId="1"/>
  </si>
  <si>
    <t>[ｍ]</t>
    <phoneticPr fontId="1"/>
  </si>
  <si>
    <t>Ｓ型マイコンメータ(膜式・2.5号)</t>
    <phoneticPr fontId="1"/>
  </si>
  <si>
    <t>　注１：マイコンメータの圧力損失は、各メーターメーカー発行の資料または表１の値を用いてもよい。</t>
    <rPh sb="1" eb="2">
      <t>チュウ</t>
    </rPh>
    <rPh sb="12" eb="14">
      <t>アツリョク</t>
    </rPh>
    <rPh sb="14" eb="16">
      <t>ソンシツ</t>
    </rPh>
    <rPh sb="18" eb="19">
      <t>カク</t>
    </rPh>
    <rPh sb="27" eb="29">
      <t>ハッコウ</t>
    </rPh>
    <rPh sb="30" eb="32">
      <t>シリョウ</t>
    </rPh>
    <rPh sb="35" eb="36">
      <t>ヒョウ</t>
    </rPh>
    <rPh sb="38" eb="39">
      <t>アタイ</t>
    </rPh>
    <rPh sb="40" eb="41">
      <t>モチ</t>
    </rPh>
    <phoneticPr fontId="1"/>
  </si>
  <si>
    <t>※Ｅ型マイコンメータ(超音波式・2.5号)の場合は１／２として算出</t>
    <rPh sb="11" eb="14">
      <t>チョウオンパ</t>
    </rPh>
    <rPh sb="14" eb="15">
      <t>シキ</t>
    </rPh>
    <rPh sb="22" eb="24">
      <t>バアイ</t>
    </rPh>
    <rPh sb="31" eb="33">
      <t>サンシュツ</t>
    </rPh>
    <phoneticPr fontId="1"/>
  </si>
  <si>
    <t>[kW]</t>
    <phoneticPr fontId="1"/>
  </si>
  <si>
    <t>配管、継手等に
許容される
圧力損失（A）</t>
    <phoneticPr fontId="1"/>
  </si>
  <si>
    <t>流量m3/h</t>
    <rPh sb="0" eb="2">
      <t>リュウリョウ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</si>
  <si>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配管立上り</t>
    </r>
    <r>
      <rPr>
        <sz val="11"/>
        <color theme="1"/>
        <rFont val="游ゴシック"/>
        <family val="2"/>
        <charset val="128"/>
        <scheme val="minor"/>
      </rPr>
      <t xml:space="preserve">
（調整器と燃焼器の最大高低差の概算、１階部分にしか燃焼器がなければ、１ｍとする）</t>
    </r>
    <rPh sb="0" eb="2">
      <t>ハイカン</t>
    </rPh>
    <rPh sb="2" eb="4">
      <t>タチアガ</t>
    </rPh>
    <rPh sb="7" eb="9">
      <t>チョウセイ</t>
    </rPh>
    <rPh sb="9" eb="10">
      <t>キ</t>
    </rPh>
    <rPh sb="11" eb="14">
      <t>ネンショウキ</t>
    </rPh>
    <rPh sb="15" eb="17">
      <t>サイダイ</t>
    </rPh>
    <rPh sb="17" eb="20">
      <t>コウテイサ</t>
    </rPh>
    <rPh sb="21" eb="23">
      <t>ガイサン</t>
    </rPh>
    <rPh sb="25" eb="26">
      <t>カイ</t>
    </rPh>
    <rPh sb="26" eb="28">
      <t>ブブン</t>
    </rPh>
    <rPh sb="31" eb="34">
      <t>ネンショウキ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</si>
  <si>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マイコンメータの種別</t>
    </r>
    <r>
      <rPr>
        <sz val="11"/>
        <color theme="1"/>
        <rFont val="游ゴシック"/>
        <family val="2"/>
        <charset val="128"/>
        <scheme val="minor"/>
      </rPr>
      <t xml:space="preserve">
（膜式…１、超音波…2）</t>
    </r>
    <rPh sb="8" eb="10">
      <t>シュベツ</t>
    </rPh>
    <rPh sb="12" eb="13">
      <t>マク</t>
    </rPh>
    <rPh sb="13" eb="14">
      <t>シキ</t>
    </rPh>
    <rPh sb="17" eb="20">
      <t>チョウオンパ</t>
    </rPh>
    <phoneticPr fontId="1"/>
  </si>
  <si>
    <t>Ａ</t>
    <phoneticPr fontId="1"/>
  </si>
  <si>
    <t>配管径（Ａ）
（混在している場合は最小のものを、15Ａ、20Ａ、25Ａより選択）</t>
    <rPh sb="0" eb="2">
      <t>ハイカン</t>
    </rPh>
    <rPh sb="2" eb="3">
      <t>ケイ</t>
    </rPh>
    <rPh sb="8" eb="10">
      <t>コンザイ</t>
    </rPh>
    <rPh sb="14" eb="16">
      <t>バアイ</t>
    </rPh>
    <rPh sb="17" eb="19">
      <t>サイショウ</t>
    </rPh>
    <rPh sb="37" eb="39">
      <t>センタク</t>
    </rPh>
    <phoneticPr fontId="1"/>
  </si>
  <si>
    <t>Pa</t>
    <phoneticPr fontId="1"/>
  </si>
  <si>
    <t>ｍ</t>
    <phoneticPr fontId="1"/>
  </si>
  <si>
    <t>←最終計算値</t>
    <rPh sb="1" eb="3">
      <t>サイシュウ</t>
    </rPh>
    <rPh sb="3" eb="6">
      <t>ケイサンチ</t>
    </rPh>
    <phoneticPr fontId="1"/>
  </si>
  <si>
    <t>注２：なお、配管・接手等で許容される長さとは、接手の圧力換算ｍ数を足した値を指す。その目安はエルボ0.6ｍ/個、チーズ1ｍ/個。</t>
    <rPh sb="0" eb="1">
      <t>チュウ</t>
    </rPh>
    <rPh sb="6" eb="8">
      <t>ハイカン</t>
    </rPh>
    <rPh sb="9" eb="11">
      <t>ツギテ</t>
    </rPh>
    <rPh sb="11" eb="12">
      <t>トウ</t>
    </rPh>
    <rPh sb="13" eb="15">
      <t>キョヨウ</t>
    </rPh>
    <rPh sb="18" eb="19">
      <t>ナガ</t>
    </rPh>
    <rPh sb="23" eb="25">
      <t>ツギテ</t>
    </rPh>
    <rPh sb="26" eb="28">
      <t>アツリョク</t>
    </rPh>
    <rPh sb="28" eb="30">
      <t>カンザン</t>
    </rPh>
    <rPh sb="31" eb="32">
      <t>スウ</t>
    </rPh>
    <rPh sb="33" eb="34">
      <t>タ</t>
    </rPh>
    <rPh sb="36" eb="37">
      <t>アタイ</t>
    </rPh>
    <rPh sb="38" eb="39">
      <t>サ</t>
    </rPh>
    <rPh sb="43" eb="45">
      <t>メヤス</t>
    </rPh>
    <rPh sb="54" eb="55">
      <t>コ</t>
    </rPh>
    <rPh sb="62" eb="63">
      <t>コ</t>
    </rPh>
    <phoneticPr fontId="1"/>
  </si>
  <si>
    <t>注３：配管等が分岐している場合、総延長ではなく、分岐配管の内、最も長い配管と分岐前の配管の延長の和をいう。</t>
    <rPh sb="0" eb="1">
      <t>チュウ</t>
    </rPh>
    <rPh sb="3" eb="5">
      <t>ハイカン</t>
    </rPh>
    <rPh sb="5" eb="6">
      <t>トウ</t>
    </rPh>
    <rPh sb="7" eb="9">
      <t>ブンキ</t>
    </rPh>
    <rPh sb="13" eb="15">
      <t>バアイ</t>
    </rPh>
    <rPh sb="16" eb="19">
      <t>ソウエンチョウ</t>
    </rPh>
    <rPh sb="24" eb="26">
      <t>ブンキ</t>
    </rPh>
    <rPh sb="26" eb="28">
      <t>ハイカン</t>
    </rPh>
    <rPh sb="29" eb="30">
      <t>ウチ</t>
    </rPh>
    <rPh sb="31" eb="32">
      <t>モット</t>
    </rPh>
    <rPh sb="33" eb="34">
      <t>ナガ</t>
    </rPh>
    <rPh sb="35" eb="37">
      <t>ハイカン</t>
    </rPh>
    <rPh sb="38" eb="40">
      <t>ブンキ</t>
    </rPh>
    <rPh sb="40" eb="41">
      <t>マエ</t>
    </rPh>
    <rPh sb="42" eb="44">
      <t>ハイカン</t>
    </rPh>
    <rPh sb="45" eb="47">
      <t>エンチョウ</t>
    </rPh>
    <rPh sb="48" eb="49">
      <t>ワ</t>
    </rPh>
    <phoneticPr fontId="1"/>
  </si>
  <si>
    <t>←0～300以外は許容値なし</t>
    <rPh sb="6" eb="8">
      <t>イガイ</t>
    </rPh>
    <rPh sb="9" eb="11">
      <t>キョヨウ</t>
    </rPh>
    <rPh sb="11" eb="12">
      <t>チ</t>
    </rPh>
    <phoneticPr fontId="1"/>
  </si>
  <si>
    <t>配管・接手等の許容される長さ</t>
    <rPh sb="0" eb="2">
      <t>ハイカン</t>
    </rPh>
    <rPh sb="3" eb="5">
      <t>ツギテ</t>
    </rPh>
    <rPh sb="5" eb="6">
      <t>トウ</t>
    </rPh>
    <rPh sb="7" eb="9">
      <t>キョヨウ</t>
    </rPh>
    <rPh sb="12" eb="13">
      <t>ナガ</t>
    </rPh>
    <phoneticPr fontId="1"/>
  </si>
  <si>
    <t>40ｋｗ</t>
    <phoneticPr fontId="1"/>
  </si>
  <si>
    <t>エラー</t>
    <phoneticPr fontId="1"/>
  </si>
  <si>
    <t>【圧力損失が0.3kPa以内である配管等の延長（ｍ）】の簡易計算ソフト（オレンジ色付きのセル４箇所のみ入力又は選択）</t>
    <rPh sb="28" eb="30">
      <t>カンイ</t>
    </rPh>
    <rPh sb="30" eb="32">
      <t>ケイサン</t>
    </rPh>
    <rPh sb="40" eb="42">
      <t>イロツ</t>
    </rPh>
    <rPh sb="47" eb="49">
      <t>カショ</t>
    </rPh>
    <rPh sb="51" eb="53">
      <t>ニュウリョク</t>
    </rPh>
    <rPh sb="53" eb="54">
      <t>マタ</t>
    </rPh>
    <rPh sb="55" eb="57">
      <t>センタク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</si>
  <si>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全ての燃焼器の合計消費量（ｋＷ）
</t>
    </r>
    <r>
      <rPr>
        <sz val="11"/>
        <color theme="1"/>
        <rFont val="游ゴシック"/>
        <family val="2"/>
        <charset val="128"/>
        <scheme val="minor"/>
      </rPr>
      <t>（実際の合計消費量より大きい数字での30、40、50、60、70の内の最も近い値を右のセルより選択してください。）</t>
    </r>
    <rPh sb="0" eb="1">
      <t>スベ</t>
    </rPh>
    <rPh sb="18" eb="20">
      <t>ジッサイ</t>
    </rPh>
    <rPh sb="21" eb="23">
      <t>ゴウケイ</t>
    </rPh>
    <rPh sb="23" eb="26">
      <t>ショウヒリョウ</t>
    </rPh>
    <rPh sb="28" eb="29">
      <t>オオ</t>
    </rPh>
    <rPh sb="31" eb="33">
      <t>スウジ</t>
    </rPh>
    <rPh sb="50" eb="51">
      <t>ウチ</t>
    </rPh>
    <rPh sb="52" eb="53">
      <t>モット</t>
    </rPh>
    <rPh sb="54" eb="55">
      <t>チカ</t>
    </rPh>
    <rPh sb="56" eb="57">
      <t>アタイ</t>
    </rPh>
    <rPh sb="58" eb="59">
      <t>ミギ</t>
    </rPh>
    <rPh sb="64" eb="66">
      <t>センタク</t>
    </rPh>
    <phoneticPr fontId="1"/>
  </si>
  <si>
    <t>20ｋW</t>
    <phoneticPr fontId="1"/>
  </si>
  <si>
    <t>10ｋW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</si>
</sst>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General&quot;ｋＷ&quot;"/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76" fontId="0" fillId="3" borderId="38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39" xfId="0" applyNumberFormat="1" applyFill="1" applyBorder="1">
      <alignment vertical="center"/>
    </xf>
    <xf numFmtId="0" fontId="14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78" fontId="15" fillId="3" borderId="14" xfId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3"/>
  <sheetViews>
    <sheetView tabSelected="1" zoomScale="75" zoomScaleNormal="75" workbookViewId="0">
      <selection activeCell="W10" sqref="W10"/>
    </sheetView>
  </sheetViews>
  <sheetFormatPr defaultRowHeight="18" x14ac:dyDescent="0.45"/>
  <cols>
    <col min="1" max="1" width="1.69921875" customWidth="1"/>
    <col min="2" max="2" width="7.09765625" customWidth="1"/>
    <col min="3" max="3" width="10.09765625" customWidth="1"/>
    <col min="4" max="4" width="17.5" customWidth="1"/>
    <col min="5" max="7" width="19.3984375" customWidth="1"/>
    <col min="8" max="19" width="7.59765625" customWidth="1"/>
    <col min="20" max="20" width="10.796875" customWidth="1"/>
  </cols>
  <sheetData>
    <row r="1" spans="2:26" ht="26.4" x14ac:dyDescent="0.45">
      <c r="B1" s="40" t="s">
        <v>41</v>
      </c>
    </row>
    <row r="2" spans="2:26" ht="7.8" customHeight="1" x14ac:dyDescent="0.45">
      <c r="B2" s="3"/>
      <c r="C2" s="3"/>
      <c r="D2" s="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26" x14ac:dyDescent="0.45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76"/>
      <c r="L3" s="76"/>
      <c r="M3" s="76"/>
      <c r="N3" s="76"/>
      <c r="O3" s="25"/>
      <c r="P3" s="25"/>
      <c r="Q3" s="25"/>
    </row>
    <row r="4" spans="2:26" ht="56.4" customHeight="1" x14ac:dyDescent="0.45">
      <c r="B4" s="87" t="s">
        <v>7</v>
      </c>
      <c r="C4" s="88"/>
      <c r="D4" s="89"/>
      <c r="E4" s="107" t="s">
        <v>42</v>
      </c>
      <c r="F4" s="88"/>
      <c r="G4" s="88"/>
      <c r="H4" s="101">
        <v>10</v>
      </c>
      <c r="I4" s="101"/>
      <c r="J4" s="2" t="s">
        <v>25</v>
      </c>
      <c r="K4" s="107" t="s">
        <v>29</v>
      </c>
      <c r="L4" s="108"/>
      <c r="M4" s="108"/>
      <c r="N4" s="109">
        <v>1</v>
      </c>
      <c r="O4" s="109"/>
      <c r="P4" s="110"/>
      <c r="Q4" s="111" t="s">
        <v>10</v>
      </c>
      <c r="R4" s="108"/>
      <c r="S4" s="108"/>
      <c r="T4" s="97">
        <f>ROUNDUP(IF(N4=1,VLOOKUP(H4,D9:E15,2,FALSE),(VLOOKUP(H4,D9:E15,2,FALSE))/2),0)</f>
        <v>38</v>
      </c>
      <c r="U4" s="98"/>
      <c r="V4" s="2" t="s">
        <v>9</v>
      </c>
      <c r="W4" s="24"/>
      <c r="X4" s="24"/>
      <c r="Y4" s="24"/>
      <c r="Z4" s="24"/>
    </row>
    <row r="5" spans="2:26" ht="56.4" customHeight="1" thickBot="1" x14ac:dyDescent="0.5">
      <c r="B5" s="87" t="s">
        <v>8</v>
      </c>
      <c r="C5" s="88"/>
      <c r="D5" s="89"/>
      <c r="E5" s="99" t="s">
        <v>28</v>
      </c>
      <c r="F5" s="100"/>
      <c r="G5" s="100"/>
      <c r="H5" s="101">
        <v>1</v>
      </c>
      <c r="I5" s="101"/>
      <c r="J5" s="4" t="s">
        <v>21</v>
      </c>
      <c r="K5" s="102" t="s">
        <v>11</v>
      </c>
      <c r="L5" s="100"/>
      <c r="M5" s="100"/>
      <c r="N5" s="103">
        <f>H5*10</f>
        <v>10</v>
      </c>
      <c r="O5" s="104"/>
      <c r="P5" s="4" t="s">
        <v>9</v>
      </c>
      <c r="Q5" s="24"/>
    </row>
    <row r="6" spans="2:26" ht="21.6" customHeight="1" thickBot="1" x14ac:dyDescent="0.5">
      <c r="B6" s="87" t="s">
        <v>6</v>
      </c>
      <c r="C6" s="88"/>
      <c r="D6" s="89"/>
      <c r="E6" s="90" t="s">
        <v>13</v>
      </c>
      <c r="F6" s="91"/>
      <c r="G6" s="91"/>
      <c r="H6" s="91"/>
      <c r="I6" s="91"/>
      <c r="J6" s="92"/>
      <c r="K6" s="93" t="s">
        <v>12</v>
      </c>
      <c r="L6" s="94"/>
      <c r="M6" s="94"/>
      <c r="N6" s="95">
        <f>ROUNDDOWN((300-T4-N5),-1)</f>
        <v>250</v>
      </c>
      <c r="O6" s="96"/>
      <c r="P6" s="32" t="s">
        <v>9</v>
      </c>
      <c r="Q6" s="34" t="s">
        <v>37</v>
      </c>
    </row>
    <row r="7" spans="2:26" ht="9" customHeight="1" x14ac:dyDescent="0.45">
      <c r="B7" s="5"/>
      <c r="C7" s="5"/>
      <c r="D7" s="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6" ht="40.200000000000003" customHeight="1" x14ac:dyDescent="0.45">
      <c r="B8" s="76" t="s">
        <v>16</v>
      </c>
      <c r="C8" s="76"/>
      <c r="D8" s="30" t="s">
        <v>5</v>
      </c>
      <c r="E8" s="29" t="s">
        <v>22</v>
      </c>
      <c r="F8" s="76" t="s">
        <v>24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26" ht="18" customHeight="1" x14ac:dyDescent="0.45">
      <c r="B9" s="25"/>
      <c r="C9" s="1"/>
      <c r="D9" s="31">
        <v>70</v>
      </c>
      <c r="E9" s="29">
        <v>229</v>
      </c>
      <c r="F9" s="1" t="s">
        <v>32</v>
      </c>
      <c r="G9" s="1"/>
      <c r="H9" s="1"/>
      <c r="I9" s="41"/>
      <c r="J9" s="41"/>
      <c r="K9" s="42">
        <v>1</v>
      </c>
      <c r="L9" s="42">
        <v>2</v>
      </c>
      <c r="M9" s="41"/>
      <c r="N9" s="41"/>
      <c r="O9" s="41"/>
      <c r="P9" s="41"/>
      <c r="Q9" s="41"/>
      <c r="R9" s="41"/>
      <c r="S9" s="41"/>
    </row>
    <row r="10" spans="2:26" ht="18" customHeight="1" x14ac:dyDescent="0.45">
      <c r="B10" s="25"/>
      <c r="C10" s="25"/>
      <c r="D10" s="31">
        <v>60</v>
      </c>
      <c r="E10" s="29">
        <v>190</v>
      </c>
      <c r="F10" s="1" t="s">
        <v>32</v>
      </c>
      <c r="G10" s="28"/>
      <c r="H10" s="28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26" ht="18" customHeight="1" x14ac:dyDescent="0.45">
      <c r="B11" s="25"/>
      <c r="C11" s="25"/>
      <c r="D11" s="31">
        <v>50</v>
      </c>
      <c r="E11" s="29">
        <v>150</v>
      </c>
      <c r="F11" s="1" t="s">
        <v>32</v>
      </c>
      <c r="G11" s="28"/>
      <c r="H11" s="28"/>
      <c r="I11" s="43"/>
      <c r="J11" s="41"/>
      <c r="K11" s="41">
        <v>15</v>
      </c>
      <c r="L11" s="41">
        <v>20</v>
      </c>
      <c r="M11" s="41">
        <v>25</v>
      </c>
      <c r="N11" s="41"/>
      <c r="O11" s="41"/>
      <c r="P11" s="41" t="s">
        <v>39</v>
      </c>
      <c r="Q11" s="41">
        <v>25</v>
      </c>
      <c r="R11" s="41" t="s">
        <v>40</v>
      </c>
      <c r="S11" s="41"/>
    </row>
    <row r="12" spans="2:26" ht="18" customHeight="1" x14ac:dyDescent="0.45">
      <c r="B12" s="25"/>
      <c r="C12" s="25"/>
      <c r="D12" s="31">
        <v>40</v>
      </c>
      <c r="E12" s="29">
        <v>122</v>
      </c>
      <c r="F12" s="1" t="s">
        <v>32</v>
      </c>
      <c r="G12" s="28"/>
      <c r="H12" s="28"/>
      <c r="I12" s="28"/>
      <c r="J12" s="1"/>
      <c r="K12" s="1"/>
      <c r="L12" s="1"/>
      <c r="M12" s="1"/>
      <c r="N12" s="1"/>
    </row>
    <row r="13" spans="2:26" ht="18" customHeight="1" x14ac:dyDescent="0.45">
      <c r="B13" s="25"/>
      <c r="C13" s="25"/>
      <c r="D13" s="31">
        <v>30</v>
      </c>
      <c r="E13" s="29">
        <v>94</v>
      </c>
      <c r="F13" s="1" t="s">
        <v>32</v>
      </c>
      <c r="G13" s="28"/>
      <c r="H13" s="28"/>
      <c r="I13" s="28"/>
      <c r="J13" s="1"/>
      <c r="K13" s="1"/>
      <c r="L13" s="1"/>
      <c r="M13" s="1"/>
      <c r="N13" s="1"/>
    </row>
    <row r="14" spans="2:26" ht="18" customHeight="1" x14ac:dyDescent="0.45">
      <c r="B14" s="49"/>
      <c r="C14" s="49"/>
      <c r="D14" s="31">
        <v>20</v>
      </c>
      <c r="E14" s="29">
        <v>68</v>
      </c>
      <c r="F14" s="1" t="s">
        <v>32</v>
      </c>
      <c r="G14" s="28"/>
      <c r="H14" s="28"/>
      <c r="I14" s="28"/>
      <c r="J14" s="1"/>
      <c r="K14" s="1"/>
      <c r="L14" s="1"/>
      <c r="M14" s="1"/>
      <c r="N14" s="1"/>
    </row>
    <row r="15" spans="2:26" ht="18" customHeight="1" x14ac:dyDescent="0.45">
      <c r="B15" s="49"/>
      <c r="C15" s="49"/>
      <c r="D15" s="31">
        <v>10</v>
      </c>
      <c r="E15" s="29">
        <v>38</v>
      </c>
      <c r="F15" s="1" t="s">
        <v>32</v>
      </c>
      <c r="G15" s="28"/>
      <c r="H15" s="28"/>
      <c r="I15" s="28"/>
      <c r="J15" s="1"/>
      <c r="K15" s="1"/>
      <c r="L15" s="1"/>
      <c r="M15" s="1"/>
      <c r="N15" s="1"/>
    </row>
    <row r="16" spans="2:26" ht="18" customHeight="1" x14ac:dyDescent="0.45">
      <c r="B16" s="76" t="s">
        <v>23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2:26" ht="6" customHeight="1" x14ac:dyDescent="0.45">
      <c r="B17" s="25"/>
      <c r="C17" s="25"/>
      <c r="D17" s="25"/>
      <c r="E17" s="28"/>
      <c r="F17" s="28"/>
      <c r="G17" s="28"/>
      <c r="H17" s="28"/>
      <c r="I17" s="28"/>
      <c r="J17" s="1"/>
      <c r="K17" s="1"/>
      <c r="L17" s="35"/>
      <c r="M17" s="1"/>
      <c r="N17" s="1"/>
    </row>
    <row r="18" spans="2:26" ht="54.6" customHeight="1" thickBot="1" x14ac:dyDescent="0.5">
      <c r="B18" s="68" t="s">
        <v>31</v>
      </c>
      <c r="C18" s="69"/>
      <c r="D18" s="70"/>
      <c r="E18" s="44">
        <v>15</v>
      </c>
      <c r="F18" s="45" t="s">
        <v>30</v>
      </c>
      <c r="G18" s="28"/>
      <c r="H18" s="28"/>
      <c r="I18" s="28"/>
      <c r="J18" s="1"/>
      <c r="K18" s="1"/>
      <c r="L18" s="1"/>
      <c r="M18" s="1"/>
      <c r="N18" s="1"/>
    </row>
    <row r="19" spans="2:26" ht="49.8" customHeight="1" thickBot="1" x14ac:dyDescent="0.5">
      <c r="B19" s="71" t="s">
        <v>38</v>
      </c>
      <c r="C19" s="72"/>
      <c r="D19" s="72"/>
      <c r="E19" s="47">
        <f>IF(AND(H4=30,E18=15),VLOOKUP(N6,$D$27:$S$53,14,FALSE),IF(AND(H4=30,E18=20),VLOOKUP(N6,$D$27:$S$53,15,FALSE),IF(AND(H4=30,E18=25),VLOOKUP(N6,$D$27:$S$53,16,FALSE),IF(AND(H4=40,E18=15),VLOOKUP(N6,$D$27:$S$53,11,FALSE),IF(AND(H4=40,E18=20),VLOOKUP(N6,$D$27:$S$53,12,FALSE),IF(AND(H4=40,E18=25),VLOOKUP(N6,$D$27:$S$53,13,FALSE),IF(AND(H4=50,E18=15),VLOOKUP(N6,$D$27:$S$53,8,FALSE),IF(AND(H4=50,E18=20),VLOOKUP(N6,$D$27:$S$53,9,FALSE),IF(AND(H4=50,E18=25),VLOOKUP(N6,$D$27:$S$53,10,FALSE),IF(AND(H4=60,E18=15),VLOOKUP(N6,$D$27:$S$53,5,FALSE),IF(AND(H4=60,E18=20),VLOOKUP(N6,$D$27:$S$53,6,FALSE),IF(AND(H4=60,E18=25),VLOOKUP(N6,$D$27:$S$53,7,FALSE),IF(AND(H4=70,E18=15),VLOOKUP(N6,$D$27:$S$53,2,FALSE),IF(AND(H4=70,E18=20),VLOOKUP(N6,$D$27:$S$53,3,FALSE),IF(AND(H4=70,E18=25),VLOOKUP(N6,$D$27:$S$53,4,FALSE),IF(AND(H4=20,E18=25),VLOOKUP(N6,$D$27:$Y$53,19,FALSE),IF(AND(H4=20,E18=20),VLOOKUP(N6,$D$27:$Y$53,18,FALSE),IF(AND(H4=20,E18=15),VLOOKUP(N6,$D$27:$Y$53,17,FALSE),IF(AND(H4=10,E18=25),VLOOKUP(N6,$D$27:$Y$53,22,FALSE),IF(AND(H4=10,E18=20),VLOOKUP(N6,$D$27:$Y$53,21,FALSE),IF(AND(H4=10,E18=15),VLOOKUP(N6,$D$27:$Y$53,20,FALSE))))))))))))))))))))))</f>
        <v>253.2</v>
      </c>
      <c r="F19" s="46" t="s">
        <v>33</v>
      </c>
      <c r="G19" s="48" t="s">
        <v>34</v>
      </c>
      <c r="H19" s="28"/>
      <c r="I19" s="28"/>
      <c r="J19" s="1"/>
      <c r="K19" s="1"/>
      <c r="L19" s="1"/>
      <c r="M19" s="1"/>
      <c r="N19" s="1"/>
    </row>
    <row r="20" spans="2:26" ht="18" customHeight="1" x14ac:dyDescent="0.45">
      <c r="B20" s="28" t="s">
        <v>35</v>
      </c>
      <c r="C20" s="3"/>
      <c r="D20" s="3"/>
      <c r="E20" s="28"/>
      <c r="F20" s="28"/>
      <c r="G20" s="28"/>
      <c r="H20" s="28"/>
      <c r="I20" s="28"/>
      <c r="J20" s="1"/>
      <c r="K20" s="1"/>
      <c r="L20" s="1"/>
      <c r="M20" s="1"/>
      <c r="N20" s="1"/>
    </row>
    <row r="21" spans="2:26" ht="18" customHeight="1" x14ac:dyDescent="0.45">
      <c r="B21" s="34" t="s">
        <v>36</v>
      </c>
      <c r="C21" s="25"/>
      <c r="D21" s="25"/>
      <c r="E21" s="28"/>
      <c r="F21" s="28"/>
      <c r="G21" s="28"/>
      <c r="H21" s="28"/>
      <c r="I21" s="28"/>
      <c r="J21" s="1"/>
      <c r="K21" s="1"/>
      <c r="L21" s="1"/>
      <c r="M21" s="1"/>
      <c r="N21" s="1"/>
    </row>
    <row r="22" spans="2:26" ht="9.75" customHeight="1" x14ac:dyDescent="0.45">
      <c r="B22" s="25"/>
      <c r="C22" s="25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6" ht="13.2" customHeight="1" thickBot="1" x14ac:dyDescent="0.5">
      <c r="B23" s="83" t="s">
        <v>15</v>
      </c>
      <c r="C23" s="83"/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>
        <v>10</v>
      </c>
      <c r="N23" s="3">
        <v>11</v>
      </c>
      <c r="O23" s="3">
        <v>12</v>
      </c>
      <c r="P23" s="3">
        <v>13</v>
      </c>
      <c r="Q23" s="3">
        <v>14</v>
      </c>
      <c r="R23" s="3">
        <v>15</v>
      </c>
      <c r="S23" s="33">
        <v>16</v>
      </c>
      <c r="T23" s="33">
        <v>17</v>
      </c>
      <c r="U23" s="33">
        <v>18</v>
      </c>
      <c r="V23" s="33">
        <v>19</v>
      </c>
      <c r="W23" s="33">
        <v>20</v>
      </c>
      <c r="X23" s="33">
        <v>21</v>
      </c>
      <c r="Y23" s="33">
        <v>22</v>
      </c>
      <c r="Z23" s="6" t="s">
        <v>21</v>
      </c>
    </row>
    <row r="24" spans="2:26" ht="13.2" customHeight="1" x14ac:dyDescent="0.45">
      <c r="B24" s="84" t="s">
        <v>5</v>
      </c>
      <c r="C24" s="85"/>
      <c r="D24" s="86"/>
      <c r="E24" s="73" t="s">
        <v>0</v>
      </c>
      <c r="F24" s="74"/>
      <c r="G24" s="75"/>
      <c r="H24" s="73" t="s">
        <v>1</v>
      </c>
      <c r="I24" s="74"/>
      <c r="J24" s="75"/>
      <c r="K24" s="73" t="s">
        <v>2</v>
      </c>
      <c r="L24" s="74"/>
      <c r="M24" s="75"/>
      <c r="N24" s="73" t="s">
        <v>3</v>
      </c>
      <c r="O24" s="74"/>
      <c r="P24" s="75"/>
      <c r="Q24" s="73" t="s">
        <v>4</v>
      </c>
      <c r="R24" s="74"/>
      <c r="S24" s="75"/>
      <c r="T24" s="73" t="s">
        <v>43</v>
      </c>
      <c r="U24" s="74"/>
      <c r="V24" s="75"/>
      <c r="W24" s="73" t="s">
        <v>44</v>
      </c>
      <c r="X24" s="74"/>
      <c r="Y24" s="75"/>
    </row>
    <row r="25" spans="2:26" ht="13.2" customHeight="1" thickBot="1" x14ac:dyDescent="0.5">
      <c r="B25" s="77" t="s">
        <v>17</v>
      </c>
      <c r="C25" s="78"/>
      <c r="D25" s="79"/>
      <c r="E25" s="7" t="s">
        <v>18</v>
      </c>
      <c r="F25" s="8" t="s">
        <v>19</v>
      </c>
      <c r="G25" s="9" t="s">
        <v>20</v>
      </c>
      <c r="H25" s="7" t="s">
        <v>18</v>
      </c>
      <c r="I25" s="8" t="s">
        <v>19</v>
      </c>
      <c r="J25" s="9" t="s">
        <v>20</v>
      </c>
      <c r="K25" s="7" t="s">
        <v>18</v>
      </c>
      <c r="L25" s="8" t="s">
        <v>19</v>
      </c>
      <c r="M25" s="9" t="s">
        <v>20</v>
      </c>
      <c r="N25" s="7" t="s">
        <v>18</v>
      </c>
      <c r="O25" s="8" t="s">
        <v>19</v>
      </c>
      <c r="P25" s="9" t="s">
        <v>20</v>
      </c>
      <c r="Q25" s="7" t="s">
        <v>18</v>
      </c>
      <c r="R25" s="8" t="s">
        <v>19</v>
      </c>
      <c r="S25" s="9" t="s">
        <v>20</v>
      </c>
      <c r="T25" s="7" t="s">
        <v>18</v>
      </c>
      <c r="U25" s="8" t="s">
        <v>19</v>
      </c>
      <c r="V25" s="9" t="s">
        <v>20</v>
      </c>
      <c r="W25" s="7" t="s">
        <v>18</v>
      </c>
      <c r="X25" s="8" t="s">
        <v>19</v>
      </c>
      <c r="Y25" s="9" t="s">
        <v>20</v>
      </c>
    </row>
    <row r="26" spans="2:26" ht="13.2" hidden="1" customHeight="1" thickBot="1" x14ac:dyDescent="0.5">
      <c r="B26" s="80" t="s">
        <v>27</v>
      </c>
      <c r="C26" s="81"/>
      <c r="D26" s="82"/>
      <c r="E26" s="11">
        <f>(70/14)/1.92</f>
        <v>2.604166666666667</v>
      </c>
      <c r="F26" s="12"/>
      <c r="G26" s="4"/>
      <c r="H26" s="11">
        <f>(60/14)/1.92</f>
        <v>2.2321428571428572</v>
      </c>
      <c r="I26" s="12"/>
      <c r="J26" s="13"/>
      <c r="K26" s="11">
        <f>50/(14*1.92)</f>
        <v>1.8601190476190477</v>
      </c>
      <c r="L26" s="12"/>
      <c r="M26" s="10"/>
      <c r="N26" s="11">
        <f>40/(14*1.92)</f>
        <v>1.4880952380952381</v>
      </c>
      <c r="O26" s="12"/>
      <c r="P26" s="10"/>
      <c r="Q26" s="11">
        <f>30/(14*1.92)</f>
        <v>1.1160714285714286</v>
      </c>
      <c r="R26" s="12"/>
      <c r="S26" s="10"/>
      <c r="T26" s="11">
        <v>0.74404761904761907</v>
      </c>
      <c r="U26" s="12"/>
      <c r="V26" s="10"/>
      <c r="W26" s="11">
        <v>0.37202380952380953</v>
      </c>
      <c r="X26" s="12"/>
      <c r="Y26" s="10"/>
    </row>
    <row r="27" spans="2:26" ht="13.2" customHeight="1" x14ac:dyDescent="0.45">
      <c r="B27" s="62" t="s">
        <v>26</v>
      </c>
      <c r="C27" s="63"/>
      <c r="D27" s="26">
        <v>280</v>
      </c>
      <c r="E27" s="16">
        <v>5.7</v>
      </c>
      <c r="F27" s="17">
        <v>30.9</v>
      </c>
      <c r="G27" s="17">
        <v>123.1</v>
      </c>
      <c r="H27" s="17">
        <v>7.8</v>
      </c>
      <c r="I27" s="17">
        <v>42</v>
      </c>
      <c r="J27" s="17">
        <v>167.6</v>
      </c>
      <c r="K27" s="17">
        <v>11.3</v>
      </c>
      <c r="L27" s="17">
        <v>60.5</v>
      </c>
      <c r="M27" s="17">
        <v>241.3</v>
      </c>
      <c r="N27" s="17">
        <v>17.7</v>
      </c>
      <c r="O27" s="17">
        <v>94.6</v>
      </c>
      <c r="P27" s="17">
        <v>377.1</v>
      </c>
      <c r="Q27" s="17">
        <v>31.5</v>
      </c>
      <c r="R27" s="17">
        <v>168.2</v>
      </c>
      <c r="S27" s="18">
        <v>670.4</v>
      </c>
      <c r="T27" s="50">
        <v>70.900000000000006</v>
      </c>
      <c r="U27" s="51">
        <v>378.5</v>
      </c>
      <c r="V27" s="52">
        <v>1508.6</v>
      </c>
      <c r="W27" s="50">
        <v>283.60000000000002</v>
      </c>
      <c r="X27" s="51">
        <v>1514.2</v>
      </c>
      <c r="Y27" s="53">
        <v>6034.4</v>
      </c>
    </row>
    <row r="28" spans="2:26" ht="13.2" customHeight="1" x14ac:dyDescent="0.45">
      <c r="B28" s="64"/>
      <c r="C28" s="65"/>
      <c r="D28" s="27">
        <v>270</v>
      </c>
      <c r="E28" s="19">
        <v>5.5</v>
      </c>
      <c r="F28" s="14">
        <v>29.7</v>
      </c>
      <c r="G28" s="14">
        <v>118.7</v>
      </c>
      <c r="H28" s="14">
        <v>7.5</v>
      </c>
      <c r="I28" s="14">
        <v>40.5</v>
      </c>
      <c r="J28" s="14">
        <v>161.6</v>
      </c>
      <c r="K28" s="14">
        <v>10.9</v>
      </c>
      <c r="L28" s="14">
        <v>58.4</v>
      </c>
      <c r="M28" s="14">
        <v>232.7</v>
      </c>
      <c r="N28" s="14">
        <v>17</v>
      </c>
      <c r="O28" s="14">
        <v>91.2</v>
      </c>
      <c r="P28" s="14">
        <v>363.6</v>
      </c>
      <c r="Q28" s="14">
        <v>30.3</v>
      </c>
      <c r="R28" s="14">
        <v>162.19999999999999</v>
      </c>
      <c r="S28" s="20">
        <v>646.5</v>
      </c>
      <c r="T28" s="54">
        <v>68.3</v>
      </c>
      <c r="U28" s="55">
        <v>365</v>
      </c>
      <c r="V28" s="56">
        <v>1454.7</v>
      </c>
      <c r="W28" s="54">
        <v>273.5</v>
      </c>
      <c r="X28" s="55">
        <v>1460.1</v>
      </c>
      <c r="Y28" s="57">
        <v>5818.9</v>
      </c>
    </row>
    <row r="29" spans="2:26" ht="13.2" customHeight="1" x14ac:dyDescent="0.45">
      <c r="B29" s="64"/>
      <c r="C29" s="65"/>
      <c r="D29" s="27">
        <v>260</v>
      </c>
      <c r="E29" s="19">
        <v>5.3</v>
      </c>
      <c r="F29" s="14">
        <v>28.6</v>
      </c>
      <c r="G29" s="14">
        <v>114.3</v>
      </c>
      <c r="H29" s="14">
        <v>7.3</v>
      </c>
      <c r="I29" s="14">
        <v>39</v>
      </c>
      <c r="J29" s="14">
        <v>155.6</v>
      </c>
      <c r="K29" s="14">
        <v>10.5</v>
      </c>
      <c r="L29" s="14">
        <v>56.2</v>
      </c>
      <c r="M29" s="14">
        <v>224.1</v>
      </c>
      <c r="N29" s="14">
        <v>16.399999999999999</v>
      </c>
      <c r="O29" s="14">
        <v>87.8</v>
      </c>
      <c r="P29" s="14">
        <v>350.2</v>
      </c>
      <c r="Q29" s="14">
        <v>29.2</v>
      </c>
      <c r="R29" s="14">
        <v>156.19999999999999</v>
      </c>
      <c r="S29" s="20">
        <v>622.6</v>
      </c>
      <c r="T29" s="54">
        <v>65.8</v>
      </c>
      <c r="U29" s="55">
        <v>351.5</v>
      </c>
      <c r="V29" s="56">
        <v>1400.8</v>
      </c>
      <c r="W29" s="54">
        <v>263.3</v>
      </c>
      <c r="X29" s="55">
        <v>1406</v>
      </c>
      <c r="Y29" s="57">
        <v>5603.4</v>
      </c>
    </row>
    <row r="30" spans="2:26" ht="13.2" customHeight="1" x14ac:dyDescent="0.45">
      <c r="B30" s="64"/>
      <c r="C30" s="65"/>
      <c r="D30" s="27">
        <v>250</v>
      </c>
      <c r="E30" s="19">
        <v>5.0999999999999996</v>
      </c>
      <c r="F30" s="14">
        <v>27.5</v>
      </c>
      <c r="G30" s="14">
        <v>109.9</v>
      </c>
      <c r="H30" s="14">
        <v>7</v>
      </c>
      <c r="I30" s="14">
        <v>37.5</v>
      </c>
      <c r="J30" s="14">
        <v>149.6</v>
      </c>
      <c r="K30" s="14">
        <v>10.1</v>
      </c>
      <c r="L30" s="14">
        <v>54</v>
      </c>
      <c r="M30" s="14">
        <v>215.5</v>
      </c>
      <c r="N30" s="14">
        <v>15.8</v>
      </c>
      <c r="O30" s="14">
        <v>84.5</v>
      </c>
      <c r="P30" s="14">
        <v>336.7</v>
      </c>
      <c r="Q30" s="14">
        <v>28.1</v>
      </c>
      <c r="R30" s="14">
        <v>150.19999999999999</v>
      </c>
      <c r="S30" s="20">
        <v>598.6</v>
      </c>
      <c r="T30" s="54">
        <v>63.3</v>
      </c>
      <c r="U30" s="55">
        <v>338</v>
      </c>
      <c r="V30" s="56">
        <v>1346.9</v>
      </c>
      <c r="W30" s="54">
        <v>253.2</v>
      </c>
      <c r="X30" s="55">
        <v>1352</v>
      </c>
      <c r="Y30" s="57">
        <v>5387.9</v>
      </c>
    </row>
    <row r="31" spans="2:26" ht="13.2" customHeight="1" x14ac:dyDescent="0.45">
      <c r="B31" s="64"/>
      <c r="C31" s="65"/>
      <c r="D31" s="36">
        <v>240</v>
      </c>
      <c r="E31" s="37">
        <v>4.9000000000000004</v>
      </c>
      <c r="F31" s="38">
        <v>26.4</v>
      </c>
      <c r="G31" s="38">
        <v>105.5</v>
      </c>
      <c r="H31" s="38">
        <v>6.7</v>
      </c>
      <c r="I31" s="38">
        <v>36</v>
      </c>
      <c r="J31" s="38">
        <v>143.6</v>
      </c>
      <c r="K31" s="38">
        <v>9.6999999999999993</v>
      </c>
      <c r="L31" s="38">
        <v>51.9</v>
      </c>
      <c r="M31" s="38">
        <v>206.8</v>
      </c>
      <c r="N31" s="38">
        <v>15.1</v>
      </c>
      <c r="O31" s="38">
        <v>81.099999999999994</v>
      </c>
      <c r="P31" s="38">
        <v>323.2</v>
      </c>
      <c r="Q31" s="38">
        <v>27</v>
      </c>
      <c r="R31" s="38">
        <v>144.19999999999999</v>
      </c>
      <c r="S31" s="39">
        <v>574.70000000000005</v>
      </c>
      <c r="T31" s="54">
        <v>60.7</v>
      </c>
      <c r="U31" s="55">
        <v>324.39999999999998</v>
      </c>
      <c r="V31" s="56">
        <v>1293.0999999999999</v>
      </c>
      <c r="W31" s="54">
        <v>243.1</v>
      </c>
      <c r="X31" s="55">
        <v>1297.9000000000001</v>
      </c>
      <c r="Y31" s="57">
        <v>5172.3999999999996</v>
      </c>
    </row>
    <row r="32" spans="2:26" ht="13.2" customHeight="1" x14ac:dyDescent="0.45">
      <c r="B32" s="64"/>
      <c r="C32" s="65"/>
      <c r="D32" s="36">
        <v>230</v>
      </c>
      <c r="E32" s="37">
        <v>4.7</v>
      </c>
      <c r="F32" s="38">
        <v>25.3</v>
      </c>
      <c r="G32" s="38">
        <v>101.1</v>
      </c>
      <c r="H32" s="38">
        <v>6.4</v>
      </c>
      <c r="I32" s="38">
        <v>34.5</v>
      </c>
      <c r="J32" s="38">
        <v>137.6</v>
      </c>
      <c r="K32" s="38">
        <v>9.3000000000000007</v>
      </c>
      <c r="L32" s="38">
        <v>49.7</v>
      </c>
      <c r="M32" s="38">
        <v>198.2</v>
      </c>
      <c r="N32" s="38">
        <v>14.5</v>
      </c>
      <c r="O32" s="38">
        <v>77.7</v>
      </c>
      <c r="P32" s="38">
        <v>309.8</v>
      </c>
      <c r="Q32" s="38">
        <v>25.8</v>
      </c>
      <c r="R32" s="38">
        <v>138.19999999999999</v>
      </c>
      <c r="S32" s="39">
        <v>550.70000000000005</v>
      </c>
      <c r="T32" s="54">
        <v>58.2</v>
      </c>
      <c r="U32" s="55">
        <v>310.89999999999998</v>
      </c>
      <c r="V32" s="56">
        <v>1239.2</v>
      </c>
      <c r="W32" s="54">
        <v>232.9</v>
      </c>
      <c r="X32" s="55">
        <v>1243.8</v>
      </c>
      <c r="Y32" s="57">
        <v>4956.8</v>
      </c>
    </row>
    <row r="33" spans="2:25" ht="13.2" customHeight="1" x14ac:dyDescent="0.45">
      <c r="B33" s="64"/>
      <c r="C33" s="65"/>
      <c r="D33" s="36">
        <v>220</v>
      </c>
      <c r="E33" s="37">
        <v>4.5</v>
      </c>
      <c r="F33" s="38">
        <v>24.2</v>
      </c>
      <c r="G33" s="38">
        <v>96.7</v>
      </c>
      <c r="H33" s="38">
        <v>6.1</v>
      </c>
      <c r="I33" s="38">
        <v>33</v>
      </c>
      <c r="J33" s="38">
        <v>131.69999999999999</v>
      </c>
      <c r="K33" s="38">
        <v>8.9</v>
      </c>
      <c r="L33" s="38">
        <v>47.5</v>
      </c>
      <c r="M33" s="38">
        <v>189.6</v>
      </c>
      <c r="N33" s="38">
        <v>13.9</v>
      </c>
      <c r="O33" s="38">
        <v>74.3</v>
      </c>
      <c r="P33" s="38">
        <v>296.3</v>
      </c>
      <c r="Q33" s="38">
        <v>24.7</v>
      </c>
      <c r="R33" s="38">
        <v>132.1</v>
      </c>
      <c r="S33" s="39">
        <v>526.79999999999995</v>
      </c>
      <c r="T33" s="54">
        <v>55.7</v>
      </c>
      <c r="U33" s="55">
        <v>297.39999999999998</v>
      </c>
      <c r="V33" s="56">
        <v>1185.3</v>
      </c>
      <c r="W33" s="54">
        <v>222.8</v>
      </c>
      <c r="X33" s="55">
        <v>1189.7</v>
      </c>
      <c r="Y33" s="57">
        <v>4741.3</v>
      </c>
    </row>
    <row r="34" spans="2:25" ht="13.2" customHeight="1" x14ac:dyDescent="0.45">
      <c r="B34" s="64"/>
      <c r="C34" s="65"/>
      <c r="D34" s="36">
        <v>210</v>
      </c>
      <c r="E34" s="37">
        <v>4.3</v>
      </c>
      <c r="F34" s="38">
        <v>23.1</v>
      </c>
      <c r="G34" s="38">
        <v>92.3</v>
      </c>
      <c r="H34" s="38">
        <v>5.9</v>
      </c>
      <c r="I34" s="38">
        <v>31.5</v>
      </c>
      <c r="J34" s="38">
        <v>125.7</v>
      </c>
      <c r="K34" s="38">
        <v>8.5</v>
      </c>
      <c r="L34" s="38">
        <v>45.4</v>
      </c>
      <c r="M34" s="38">
        <v>181</v>
      </c>
      <c r="N34" s="38">
        <v>13.2</v>
      </c>
      <c r="O34" s="38">
        <v>70.900000000000006</v>
      </c>
      <c r="P34" s="38">
        <v>282.8</v>
      </c>
      <c r="Q34" s="38">
        <v>23.6</v>
      </c>
      <c r="R34" s="38">
        <v>126.1</v>
      </c>
      <c r="S34" s="39">
        <v>502.8</v>
      </c>
      <c r="T34" s="54">
        <v>53.1</v>
      </c>
      <c r="U34" s="55">
        <v>283.89999999999998</v>
      </c>
      <c r="V34" s="56">
        <v>1131.4000000000001</v>
      </c>
      <c r="W34" s="54">
        <v>212.7</v>
      </c>
      <c r="X34" s="55">
        <v>1135.5999999999999</v>
      </c>
      <c r="Y34" s="57">
        <v>4525.8</v>
      </c>
    </row>
    <row r="35" spans="2:25" ht="13.2" customHeight="1" x14ac:dyDescent="0.45">
      <c r="B35" s="64"/>
      <c r="C35" s="65"/>
      <c r="D35" s="36">
        <v>200</v>
      </c>
      <c r="E35" s="37">
        <v>4.0999999999999996</v>
      </c>
      <c r="F35" s="38">
        <v>22</v>
      </c>
      <c r="G35" s="38">
        <v>87.9</v>
      </c>
      <c r="H35" s="38">
        <v>5.6</v>
      </c>
      <c r="I35" s="38">
        <v>30</v>
      </c>
      <c r="J35" s="38">
        <v>119.7</v>
      </c>
      <c r="K35" s="38">
        <v>8.1</v>
      </c>
      <c r="L35" s="38">
        <v>43.2</v>
      </c>
      <c r="M35" s="38">
        <v>172.4</v>
      </c>
      <c r="N35" s="38">
        <v>12.6</v>
      </c>
      <c r="O35" s="38">
        <v>67.599999999999994</v>
      </c>
      <c r="P35" s="38">
        <v>269.3</v>
      </c>
      <c r="Q35" s="38">
        <v>22.5</v>
      </c>
      <c r="R35" s="38">
        <v>120.1</v>
      </c>
      <c r="S35" s="39">
        <v>478.9</v>
      </c>
      <c r="T35" s="54">
        <v>50.6</v>
      </c>
      <c r="U35" s="55">
        <v>270.39999999999998</v>
      </c>
      <c r="V35" s="56">
        <v>1077.5</v>
      </c>
      <c r="W35" s="54">
        <v>202.5</v>
      </c>
      <c r="X35" s="55">
        <v>1081.5999999999999</v>
      </c>
      <c r="Y35" s="57">
        <v>4310.3</v>
      </c>
    </row>
    <row r="36" spans="2:25" ht="13.2" customHeight="1" x14ac:dyDescent="0.45">
      <c r="B36" s="64"/>
      <c r="C36" s="65"/>
      <c r="D36" s="36">
        <v>190</v>
      </c>
      <c r="E36" s="37">
        <v>3.9</v>
      </c>
      <c r="F36" s="38">
        <v>20.9</v>
      </c>
      <c r="G36" s="38">
        <v>83.5</v>
      </c>
      <c r="H36" s="38">
        <v>5.3</v>
      </c>
      <c r="I36" s="38">
        <v>28.5</v>
      </c>
      <c r="J36" s="38">
        <v>113.7</v>
      </c>
      <c r="K36" s="38">
        <v>7.6</v>
      </c>
      <c r="L36" s="38">
        <v>41.1</v>
      </c>
      <c r="M36" s="38">
        <v>163.69999999999999</v>
      </c>
      <c r="N36" s="38">
        <v>12</v>
      </c>
      <c r="O36" s="38">
        <v>64.2</v>
      </c>
      <c r="P36" s="38">
        <v>255.9</v>
      </c>
      <c r="Q36" s="38">
        <v>21.3</v>
      </c>
      <c r="R36" s="38">
        <v>114.1</v>
      </c>
      <c r="S36" s="39">
        <v>454.9</v>
      </c>
      <c r="T36" s="54">
        <v>48.1</v>
      </c>
      <c r="U36" s="55">
        <v>256.8</v>
      </c>
      <c r="V36" s="56">
        <v>1023.7</v>
      </c>
      <c r="W36" s="54">
        <v>192.4</v>
      </c>
      <c r="X36" s="55">
        <v>1027.5</v>
      </c>
      <c r="Y36" s="57">
        <v>4094.8</v>
      </c>
    </row>
    <row r="37" spans="2:25" ht="13.2" customHeight="1" x14ac:dyDescent="0.45">
      <c r="B37" s="64"/>
      <c r="C37" s="65"/>
      <c r="D37" s="36">
        <v>180</v>
      </c>
      <c r="E37" s="37">
        <v>3.7</v>
      </c>
      <c r="F37" s="38">
        <v>19.8</v>
      </c>
      <c r="G37" s="38">
        <v>79.099999999999994</v>
      </c>
      <c r="H37" s="38">
        <v>5</v>
      </c>
      <c r="I37" s="38">
        <v>27</v>
      </c>
      <c r="J37" s="38">
        <v>107.7</v>
      </c>
      <c r="K37" s="38">
        <v>7.2</v>
      </c>
      <c r="L37" s="38">
        <v>38.9</v>
      </c>
      <c r="M37" s="38">
        <v>155.1</v>
      </c>
      <c r="N37" s="38">
        <v>11.3</v>
      </c>
      <c r="O37" s="38">
        <v>60.8</v>
      </c>
      <c r="P37" s="38">
        <v>242.4</v>
      </c>
      <c r="Q37" s="38">
        <v>20.2</v>
      </c>
      <c r="R37" s="38">
        <v>108.1</v>
      </c>
      <c r="S37" s="39">
        <v>431</v>
      </c>
      <c r="T37" s="54">
        <v>45.5</v>
      </c>
      <c r="U37" s="55">
        <v>243.3</v>
      </c>
      <c r="V37" s="56">
        <v>969.8</v>
      </c>
      <c r="W37" s="54">
        <v>182.3</v>
      </c>
      <c r="X37" s="55">
        <v>973.4</v>
      </c>
      <c r="Y37" s="57">
        <v>3879.3</v>
      </c>
    </row>
    <row r="38" spans="2:25" ht="13.2" customHeight="1" x14ac:dyDescent="0.45">
      <c r="B38" s="64"/>
      <c r="C38" s="65"/>
      <c r="D38" s="36">
        <v>170</v>
      </c>
      <c r="E38" s="37">
        <v>3.5</v>
      </c>
      <c r="F38" s="38">
        <v>18.7</v>
      </c>
      <c r="G38" s="38">
        <v>74.7</v>
      </c>
      <c r="H38" s="38">
        <v>4.7</v>
      </c>
      <c r="I38" s="38">
        <v>25.5</v>
      </c>
      <c r="J38" s="38">
        <v>101.7</v>
      </c>
      <c r="K38" s="38">
        <v>6.8</v>
      </c>
      <c r="L38" s="38">
        <v>36.700000000000003</v>
      </c>
      <c r="M38" s="38">
        <v>146.5</v>
      </c>
      <c r="N38" s="38">
        <v>10.7</v>
      </c>
      <c r="O38" s="38">
        <v>57.4</v>
      </c>
      <c r="P38" s="38">
        <v>228.9</v>
      </c>
      <c r="Q38" s="38">
        <v>19.100000000000001</v>
      </c>
      <c r="R38" s="38">
        <v>102.1</v>
      </c>
      <c r="S38" s="39">
        <v>407</v>
      </c>
      <c r="T38" s="54">
        <v>43</v>
      </c>
      <c r="U38" s="55">
        <v>229.8</v>
      </c>
      <c r="V38" s="56">
        <v>915.9</v>
      </c>
      <c r="W38" s="54">
        <v>172.2</v>
      </c>
      <c r="X38" s="55">
        <v>919.3</v>
      </c>
      <c r="Y38" s="57">
        <v>3663.7</v>
      </c>
    </row>
    <row r="39" spans="2:25" ht="13.2" customHeight="1" x14ac:dyDescent="0.45">
      <c r="B39" s="64"/>
      <c r="C39" s="65"/>
      <c r="D39" s="36">
        <v>160</v>
      </c>
      <c r="E39" s="37">
        <v>3.3</v>
      </c>
      <c r="F39" s="38">
        <v>17.600000000000001</v>
      </c>
      <c r="G39" s="38">
        <v>70.3</v>
      </c>
      <c r="H39" s="38">
        <v>4.5</v>
      </c>
      <c r="I39" s="38">
        <v>24</v>
      </c>
      <c r="J39" s="38">
        <v>95.7</v>
      </c>
      <c r="K39" s="38">
        <v>6.4</v>
      </c>
      <c r="L39" s="38">
        <v>34.6</v>
      </c>
      <c r="M39" s="38">
        <v>137.9</v>
      </c>
      <c r="N39" s="38">
        <v>10.1</v>
      </c>
      <c r="O39" s="38">
        <v>54</v>
      </c>
      <c r="P39" s="38">
        <v>215.5</v>
      </c>
      <c r="Q39" s="38">
        <v>18</v>
      </c>
      <c r="R39" s="38">
        <v>96.1</v>
      </c>
      <c r="S39" s="39">
        <v>383.1</v>
      </c>
      <c r="T39" s="54">
        <v>40.5</v>
      </c>
      <c r="U39" s="55">
        <v>216.3</v>
      </c>
      <c r="V39" s="56">
        <v>862</v>
      </c>
      <c r="W39" s="54">
        <v>162</v>
      </c>
      <c r="X39" s="55">
        <v>865.2</v>
      </c>
      <c r="Y39" s="57">
        <v>3448.2</v>
      </c>
    </row>
    <row r="40" spans="2:25" ht="13.2" customHeight="1" x14ac:dyDescent="0.45">
      <c r="B40" s="64"/>
      <c r="C40" s="65"/>
      <c r="D40" s="36">
        <v>150</v>
      </c>
      <c r="E40" s="37">
        <v>3.1</v>
      </c>
      <c r="F40" s="38">
        <v>16.5</v>
      </c>
      <c r="G40" s="38">
        <v>65.900000000000006</v>
      </c>
      <c r="H40" s="38">
        <v>4.2</v>
      </c>
      <c r="I40" s="38">
        <v>22.5</v>
      </c>
      <c r="J40" s="38">
        <v>89.7</v>
      </c>
      <c r="K40" s="38">
        <v>6</v>
      </c>
      <c r="L40" s="38">
        <v>32.4</v>
      </c>
      <c r="M40" s="38">
        <v>129.30000000000001</v>
      </c>
      <c r="N40" s="38">
        <v>9.4</v>
      </c>
      <c r="O40" s="38">
        <v>50.7</v>
      </c>
      <c r="P40" s="38">
        <v>202</v>
      </c>
      <c r="Q40" s="38">
        <v>16.8</v>
      </c>
      <c r="R40" s="38">
        <v>90.1</v>
      </c>
      <c r="S40" s="39">
        <v>359.1</v>
      </c>
      <c r="T40" s="54">
        <v>37.9</v>
      </c>
      <c r="U40" s="55">
        <v>202.8</v>
      </c>
      <c r="V40" s="56">
        <v>808.1</v>
      </c>
      <c r="W40" s="54">
        <v>151.9</v>
      </c>
      <c r="X40" s="55">
        <v>811.2</v>
      </c>
      <c r="Y40" s="57">
        <v>3232.7</v>
      </c>
    </row>
    <row r="41" spans="2:25" ht="13.2" customHeight="1" x14ac:dyDescent="0.45">
      <c r="B41" s="64"/>
      <c r="C41" s="65"/>
      <c r="D41" s="36">
        <v>140</v>
      </c>
      <c r="E41" s="37">
        <v>2.8</v>
      </c>
      <c r="F41" s="38">
        <v>15.4</v>
      </c>
      <c r="G41" s="38">
        <v>61.5</v>
      </c>
      <c r="H41" s="38">
        <v>3.9</v>
      </c>
      <c r="I41" s="38">
        <v>21</v>
      </c>
      <c r="J41" s="38">
        <v>83.8</v>
      </c>
      <c r="K41" s="38">
        <v>5.6</v>
      </c>
      <c r="L41" s="38">
        <v>30.2</v>
      </c>
      <c r="M41" s="38">
        <v>120.6</v>
      </c>
      <c r="N41" s="38">
        <v>8.8000000000000007</v>
      </c>
      <c r="O41" s="38">
        <v>47.3</v>
      </c>
      <c r="P41" s="38">
        <v>188.5</v>
      </c>
      <c r="Q41" s="38">
        <v>15.7</v>
      </c>
      <c r="R41" s="38">
        <v>84.1</v>
      </c>
      <c r="S41" s="39">
        <v>335.2</v>
      </c>
      <c r="T41" s="54">
        <v>35.4</v>
      </c>
      <c r="U41" s="55">
        <v>189.2</v>
      </c>
      <c r="V41" s="56">
        <v>754.3</v>
      </c>
      <c r="W41" s="54">
        <v>141.80000000000001</v>
      </c>
      <c r="X41" s="55">
        <v>757.1</v>
      </c>
      <c r="Y41" s="57">
        <v>3017.2</v>
      </c>
    </row>
    <row r="42" spans="2:25" ht="13.2" customHeight="1" x14ac:dyDescent="0.45">
      <c r="B42" s="64"/>
      <c r="C42" s="65"/>
      <c r="D42" s="36">
        <v>130</v>
      </c>
      <c r="E42" s="37">
        <v>2.6</v>
      </c>
      <c r="F42" s="38">
        <v>14.3</v>
      </c>
      <c r="G42" s="38">
        <v>57.1</v>
      </c>
      <c r="H42" s="38">
        <v>3.6</v>
      </c>
      <c r="I42" s="38">
        <v>19.5</v>
      </c>
      <c r="J42" s="38">
        <v>77.8</v>
      </c>
      <c r="K42" s="38">
        <v>5.2</v>
      </c>
      <c r="L42" s="38">
        <v>28.1</v>
      </c>
      <c r="M42" s="38">
        <v>112</v>
      </c>
      <c r="N42" s="38">
        <v>8.1999999999999993</v>
      </c>
      <c r="O42" s="38">
        <v>43.9</v>
      </c>
      <c r="P42" s="38">
        <v>175.1</v>
      </c>
      <c r="Q42" s="38">
        <v>14.6</v>
      </c>
      <c r="R42" s="38">
        <v>78.099999999999994</v>
      </c>
      <c r="S42" s="39">
        <v>311.3</v>
      </c>
      <c r="T42" s="54">
        <v>32.9</v>
      </c>
      <c r="U42" s="55">
        <v>175.7</v>
      </c>
      <c r="V42" s="56">
        <v>700.4</v>
      </c>
      <c r="W42" s="54">
        <v>131.6</v>
      </c>
      <c r="X42" s="55">
        <v>703</v>
      </c>
      <c r="Y42" s="57">
        <v>2801.7</v>
      </c>
    </row>
    <row r="43" spans="2:25" ht="13.2" customHeight="1" x14ac:dyDescent="0.45">
      <c r="B43" s="64"/>
      <c r="C43" s="65"/>
      <c r="D43" s="36">
        <v>120</v>
      </c>
      <c r="E43" s="37">
        <v>2.4</v>
      </c>
      <c r="F43" s="38">
        <v>13.2</v>
      </c>
      <c r="G43" s="38">
        <v>52.7</v>
      </c>
      <c r="H43" s="38">
        <v>3.3</v>
      </c>
      <c r="I43" s="38">
        <v>18</v>
      </c>
      <c r="J43" s="38">
        <v>71.8</v>
      </c>
      <c r="K43" s="38">
        <v>4.8</v>
      </c>
      <c r="L43" s="38">
        <v>25.9</v>
      </c>
      <c r="M43" s="38">
        <v>103.4</v>
      </c>
      <c r="N43" s="38">
        <v>7.5</v>
      </c>
      <c r="O43" s="38">
        <v>40.5</v>
      </c>
      <c r="P43" s="38">
        <v>161.6</v>
      </c>
      <c r="Q43" s="38">
        <v>13.5</v>
      </c>
      <c r="R43" s="38">
        <v>72.099999999999994</v>
      </c>
      <c r="S43" s="39">
        <v>287.3</v>
      </c>
      <c r="T43" s="54">
        <v>30.3</v>
      </c>
      <c r="U43" s="55">
        <v>162.19999999999999</v>
      </c>
      <c r="V43" s="56">
        <v>646.5</v>
      </c>
      <c r="W43" s="54">
        <v>121.5</v>
      </c>
      <c r="X43" s="55">
        <v>648.9</v>
      </c>
      <c r="Y43" s="57">
        <v>2586.1999999999998</v>
      </c>
    </row>
    <row r="44" spans="2:25" ht="13.2" customHeight="1" x14ac:dyDescent="0.45">
      <c r="B44" s="64"/>
      <c r="C44" s="65"/>
      <c r="D44" s="36">
        <v>110</v>
      </c>
      <c r="E44" s="37">
        <v>2.2000000000000002</v>
      </c>
      <c r="F44" s="38">
        <v>12.1</v>
      </c>
      <c r="G44" s="38">
        <v>48.3</v>
      </c>
      <c r="H44" s="38">
        <v>3</v>
      </c>
      <c r="I44" s="38">
        <v>16.5</v>
      </c>
      <c r="J44" s="38">
        <v>65.8</v>
      </c>
      <c r="K44" s="38">
        <v>4.4000000000000004</v>
      </c>
      <c r="L44" s="38">
        <v>23.7</v>
      </c>
      <c r="M44" s="38">
        <v>94.8</v>
      </c>
      <c r="N44" s="38">
        <v>6.9</v>
      </c>
      <c r="O44" s="38">
        <v>37.1</v>
      </c>
      <c r="P44" s="38">
        <v>148.1</v>
      </c>
      <c r="Q44" s="38">
        <v>12.3</v>
      </c>
      <c r="R44" s="38">
        <v>66</v>
      </c>
      <c r="S44" s="39">
        <v>263.39999999999998</v>
      </c>
      <c r="T44" s="54">
        <v>27.8</v>
      </c>
      <c r="U44" s="55">
        <v>148.69999999999999</v>
      </c>
      <c r="V44" s="56">
        <v>592.6</v>
      </c>
      <c r="W44" s="54">
        <v>111.4</v>
      </c>
      <c r="X44" s="55">
        <v>594.79999999999995</v>
      </c>
      <c r="Y44" s="57">
        <v>2370.6</v>
      </c>
    </row>
    <row r="45" spans="2:25" ht="13.2" customHeight="1" x14ac:dyDescent="0.45">
      <c r="B45" s="64"/>
      <c r="C45" s="65"/>
      <c r="D45" s="36">
        <v>100</v>
      </c>
      <c r="E45" s="37">
        <v>2</v>
      </c>
      <c r="F45" s="38">
        <v>11</v>
      </c>
      <c r="G45" s="38">
        <v>43.9</v>
      </c>
      <c r="H45" s="38">
        <v>2.8</v>
      </c>
      <c r="I45" s="38">
        <v>15</v>
      </c>
      <c r="J45" s="38">
        <v>59.8</v>
      </c>
      <c r="K45" s="38">
        <v>4</v>
      </c>
      <c r="L45" s="38">
        <v>21.6</v>
      </c>
      <c r="M45" s="38">
        <v>86.2</v>
      </c>
      <c r="N45" s="38">
        <v>6.3</v>
      </c>
      <c r="O45" s="38">
        <v>33.799999999999997</v>
      </c>
      <c r="P45" s="38">
        <v>134.6</v>
      </c>
      <c r="Q45" s="38">
        <v>11.2</v>
      </c>
      <c r="R45" s="38">
        <v>60</v>
      </c>
      <c r="S45" s="39">
        <v>239.4</v>
      </c>
      <c r="T45" s="54">
        <v>25.3</v>
      </c>
      <c r="U45" s="55">
        <v>135.19999999999999</v>
      </c>
      <c r="V45" s="56">
        <v>538.70000000000005</v>
      </c>
      <c r="W45" s="54">
        <v>101.2</v>
      </c>
      <c r="X45" s="55">
        <v>540.79999999999995</v>
      </c>
      <c r="Y45" s="57">
        <v>2155.1</v>
      </c>
    </row>
    <row r="46" spans="2:25" ht="13.2" customHeight="1" x14ac:dyDescent="0.45">
      <c r="B46" s="64"/>
      <c r="C46" s="65"/>
      <c r="D46" s="36">
        <v>90</v>
      </c>
      <c r="E46" s="37">
        <v>1.8</v>
      </c>
      <c r="F46" s="38">
        <v>9.9</v>
      </c>
      <c r="G46" s="38">
        <v>39.5</v>
      </c>
      <c r="H46" s="38">
        <v>2.5</v>
      </c>
      <c r="I46" s="38">
        <v>13.5</v>
      </c>
      <c r="J46" s="38">
        <v>53.8</v>
      </c>
      <c r="K46" s="38">
        <v>3.6</v>
      </c>
      <c r="L46" s="38">
        <v>19.399999999999999</v>
      </c>
      <c r="M46" s="38">
        <v>77.5</v>
      </c>
      <c r="N46" s="38">
        <v>5.6</v>
      </c>
      <c r="O46" s="38">
        <v>30.4</v>
      </c>
      <c r="P46" s="38">
        <v>121.2</v>
      </c>
      <c r="Q46" s="38">
        <v>10.1</v>
      </c>
      <c r="R46" s="38">
        <v>54</v>
      </c>
      <c r="S46" s="39">
        <v>215.5</v>
      </c>
      <c r="T46" s="54">
        <v>22.7</v>
      </c>
      <c r="U46" s="55">
        <v>121.6</v>
      </c>
      <c r="V46" s="56">
        <v>484.9</v>
      </c>
      <c r="W46" s="54">
        <v>91.1</v>
      </c>
      <c r="X46" s="55">
        <v>486.7</v>
      </c>
      <c r="Y46" s="57">
        <v>1939.6</v>
      </c>
    </row>
    <row r="47" spans="2:25" ht="13.2" customHeight="1" x14ac:dyDescent="0.45">
      <c r="B47" s="64"/>
      <c r="C47" s="65"/>
      <c r="D47" s="36">
        <v>80</v>
      </c>
      <c r="E47" s="37">
        <v>1.6</v>
      </c>
      <c r="F47" s="38">
        <v>8.8000000000000007</v>
      </c>
      <c r="G47" s="38">
        <v>35.1</v>
      </c>
      <c r="H47" s="38">
        <v>2.2000000000000002</v>
      </c>
      <c r="I47" s="38">
        <v>12</v>
      </c>
      <c r="J47" s="38">
        <v>47.8</v>
      </c>
      <c r="K47" s="38">
        <v>3.2</v>
      </c>
      <c r="L47" s="38">
        <v>17.3</v>
      </c>
      <c r="M47" s="38">
        <v>68.900000000000006</v>
      </c>
      <c r="N47" s="38">
        <v>5</v>
      </c>
      <c r="O47" s="38">
        <v>27</v>
      </c>
      <c r="P47" s="38">
        <v>107.7</v>
      </c>
      <c r="Q47" s="38">
        <v>9</v>
      </c>
      <c r="R47" s="38">
        <v>48</v>
      </c>
      <c r="S47" s="39">
        <v>191.5</v>
      </c>
      <c r="T47" s="54">
        <v>20.2</v>
      </c>
      <c r="U47" s="55">
        <v>108.1</v>
      </c>
      <c r="V47" s="56">
        <v>431</v>
      </c>
      <c r="W47" s="54">
        <v>81</v>
      </c>
      <c r="X47" s="55">
        <v>432.6</v>
      </c>
      <c r="Y47" s="57">
        <v>1724.1</v>
      </c>
    </row>
    <row r="48" spans="2:25" ht="13.2" customHeight="1" x14ac:dyDescent="0.45">
      <c r="B48" s="64"/>
      <c r="C48" s="65"/>
      <c r="D48" s="27">
        <v>70</v>
      </c>
      <c r="E48" s="19">
        <v>1.4</v>
      </c>
      <c r="F48" s="14">
        <v>7.7</v>
      </c>
      <c r="G48" s="14">
        <v>30.7</v>
      </c>
      <c r="H48" s="14">
        <v>1.9</v>
      </c>
      <c r="I48" s="14">
        <v>10.5</v>
      </c>
      <c r="J48" s="14">
        <v>41.9</v>
      </c>
      <c r="K48" s="14">
        <v>2.8</v>
      </c>
      <c r="L48" s="14">
        <v>15.1</v>
      </c>
      <c r="M48" s="14">
        <v>60.3</v>
      </c>
      <c r="N48" s="14">
        <v>4.4000000000000004</v>
      </c>
      <c r="O48" s="14">
        <v>23.6</v>
      </c>
      <c r="P48" s="14">
        <v>94.2</v>
      </c>
      <c r="Q48" s="14">
        <v>7.8</v>
      </c>
      <c r="R48" s="14">
        <v>42</v>
      </c>
      <c r="S48" s="20">
        <v>167.6</v>
      </c>
      <c r="T48" s="54">
        <v>17.7</v>
      </c>
      <c r="U48" s="55">
        <v>94.6</v>
      </c>
      <c r="V48" s="56">
        <v>377.1</v>
      </c>
      <c r="W48" s="54">
        <v>70.900000000000006</v>
      </c>
      <c r="X48" s="55">
        <v>378.5</v>
      </c>
      <c r="Y48" s="57">
        <v>1508.6</v>
      </c>
    </row>
    <row r="49" spans="2:25" ht="13.2" customHeight="1" x14ac:dyDescent="0.45">
      <c r="B49" s="64"/>
      <c r="C49" s="65"/>
      <c r="D49" s="27">
        <v>60</v>
      </c>
      <c r="E49" s="19">
        <v>1.2</v>
      </c>
      <c r="F49" s="14">
        <v>6.6</v>
      </c>
      <c r="G49" s="14">
        <v>26.3</v>
      </c>
      <c r="H49" s="14">
        <v>1.6</v>
      </c>
      <c r="I49" s="14">
        <v>9</v>
      </c>
      <c r="J49" s="14">
        <v>35.9</v>
      </c>
      <c r="K49" s="14">
        <v>2.4</v>
      </c>
      <c r="L49" s="14">
        <v>12.9</v>
      </c>
      <c r="M49" s="14">
        <v>51.7</v>
      </c>
      <c r="N49" s="14">
        <v>3.7</v>
      </c>
      <c r="O49" s="14">
        <v>20.2</v>
      </c>
      <c r="P49" s="14">
        <v>80.8</v>
      </c>
      <c r="Q49" s="14">
        <v>6.7</v>
      </c>
      <c r="R49" s="14">
        <v>36</v>
      </c>
      <c r="S49" s="20">
        <v>143.6</v>
      </c>
      <c r="T49" s="54">
        <v>15.1</v>
      </c>
      <c r="U49" s="55">
        <v>81.099999999999994</v>
      </c>
      <c r="V49" s="56">
        <v>323.2</v>
      </c>
      <c r="W49" s="54">
        <v>60.7</v>
      </c>
      <c r="X49" s="55">
        <v>324.39999999999998</v>
      </c>
      <c r="Y49" s="57">
        <v>1293.0999999999999</v>
      </c>
    </row>
    <row r="50" spans="2:25" ht="13.2" customHeight="1" x14ac:dyDescent="0.45">
      <c r="B50" s="64"/>
      <c r="C50" s="65"/>
      <c r="D50" s="27">
        <v>50</v>
      </c>
      <c r="E50" s="19">
        <v>1</v>
      </c>
      <c r="F50" s="14">
        <v>5.5</v>
      </c>
      <c r="G50" s="14">
        <v>21.9</v>
      </c>
      <c r="H50" s="14">
        <v>1.4</v>
      </c>
      <c r="I50" s="14">
        <v>7.5</v>
      </c>
      <c r="J50" s="14">
        <v>29.9</v>
      </c>
      <c r="K50" s="14">
        <v>2</v>
      </c>
      <c r="L50" s="14">
        <v>10.8</v>
      </c>
      <c r="M50" s="14">
        <v>43.1</v>
      </c>
      <c r="N50" s="14">
        <v>3.1</v>
      </c>
      <c r="O50" s="14">
        <v>16.899999999999999</v>
      </c>
      <c r="P50" s="14">
        <v>67.3</v>
      </c>
      <c r="Q50" s="14">
        <v>5.6</v>
      </c>
      <c r="R50" s="14">
        <v>30</v>
      </c>
      <c r="S50" s="20">
        <v>119.7</v>
      </c>
      <c r="T50" s="54">
        <v>12.6</v>
      </c>
      <c r="U50" s="55">
        <v>67.599999999999994</v>
      </c>
      <c r="V50" s="56">
        <v>269.3</v>
      </c>
      <c r="W50" s="54">
        <v>50.6</v>
      </c>
      <c r="X50" s="55">
        <v>270.39999999999998</v>
      </c>
      <c r="Y50" s="57">
        <v>1077.5</v>
      </c>
    </row>
    <row r="51" spans="2:25" ht="13.2" customHeight="1" x14ac:dyDescent="0.45">
      <c r="B51" s="64"/>
      <c r="C51" s="65"/>
      <c r="D51" s="27">
        <v>40</v>
      </c>
      <c r="E51" s="19">
        <v>0.8</v>
      </c>
      <c r="F51" s="14">
        <v>4.4000000000000004</v>
      </c>
      <c r="G51" s="14">
        <v>17.5</v>
      </c>
      <c r="H51" s="14">
        <v>1.1000000000000001</v>
      </c>
      <c r="I51" s="14">
        <v>6</v>
      </c>
      <c r="J51" s="14">
        <v>23.9</v>
      </c>
      <c r="K51" s="14">
        <v>1.6</v>
      </c>
      <c r="L51" s="14">
        <v>8.6</v>
      </c>
      <c r="M51" s="14">
        <v>34.4</v>
      </c>
      <c r="N51" s="14">
        <v>2.5</v>
      </c>
      <c r="O51" s="14">
        <v>13.5</v>
      </c>
      <c r="P51" s="14">
        <v>53.8</v>
      </c>
      <c r="Q51" s="14">
        <v>4.5</v>
      </c>
      <c r="R51" s="14">
        <v>24</v>
      </c>
      <c r="S51" s="20">
        <v>95.7</v>
      </c>
      <c r="T51" s="54">
        <v>10.1</v>
      </c>
      <c r="U51" s="55">
        <v>54</v>
      </c>
      <c r="V51" s="56">
        <v>215.5</v>
      </c>
      <c r="W51" s="54">
        <v>40.5</v>
      </c>
      <c r="X51" s="55">
        <v>216.3</v>
      </c>
      <c r="Y51" s="57">
        <v>862</v>
      </c>
    </row>
    <row r="52" spans="2:25" ht="13.2" customHeight="1" x14ac:dyDescent="0.45">
      <c r="B52" s="64"/>
      <c r="C52" s="65"/>
      <c r="D52" s="27">
        <v>30</v>
      </c>
      <c r="E52" s="19">
        <v>0.6</v>
      </c>
      <c r="F52" s="14">
        <v>3.3</v>
      </c>
      <c r="G52" s="14">
        <v>13.1</v>
      </c>
      <c r="H52" s="14">
        <v>0.8</v>
      </c>
      <c r="I52" s="14">
        <v>4.5</v>
      </c>
      <c r="J52" s="14">
        <v>17.899999999999999</v>
      </c>
      <c r="K52" s="14">
        <v>1.2</v>
      </c>
      <c r="L52" s="14">
        <v>6.4</v>
      </c>
      <c r="M52" s="14">
        <v>25.8</v>
      </c>
      <c r="N52" s="14">
        <v>1.8</v>
      </c>
      <c r="O52" s="14">
        <v>10.1</v>
      </c>
      <c r="P52" s="14">
        <v>40.4</v>
      </c>
      <c r="Q52" s="14">
        <v>3.3</v>
      </c>
      <c r="R52" s="14">
        <v>18</v>
      </c>
      <c r="S52" s="20">
        <v>71.8</v>
      </c>
      <c r="T52" s="54">
        <v>7.5</v>
      </c>
      <c r="U52" s="55">
        <v>40.5</v>
      </c>
      <c r="V52" s="56">
        <v>161.6</v>
      </c>
      <c r="W52" s="54">
        <v>30.3</v>
      </c>
      <c r="X52" s="55">
        <v>162.19999999999999</v>
      </c>
      <c r="Y52" s="57">
        <v>646.5</v>
      </c>
    </row>
    <row r="53" spans="2:25" ht="13.2" customHeight="1" thickBot="1" x14ac:dyDescent="0.5">
      <c r="B53" s="66"/>
      <c r="C53" s="67"/>
      <c r="D53" s="15">
        <v>20</v>
      </c>
      <c r="E53" s="21">
        <v>0.4</v>
      </c>
      <c r="F53" s="22">
        <v>2.2000000000000002</v>
      </c>
      <c r="G53" s="22">
        <v>8.6999999999999993</v>
      </c>
      <c r="H53" s="22">
        <v>0.5</v>
      </c>
      <c r="I53" s="22">
        <v>3</v>
      </c>
      <c r="J53" s="22">
        <v>11.9</v>
      </c>
      <c r="K53" s="22">
        <v>0.8</v>
      </c>
      <c r="L53" s="22">
        <v>4.3</v>
      </c>
      <c r="M53" s="22">
        <v>17.2</v>
      </c>
      <c r="N53" s="22">
        <v>1.2</v>
      </c>
      <c r="O53" s="22">
        <v>6.7</v>
      </c>
      <c r="P53" s="22">
        <v>26.9</v>
      </c>
      <c r="Q53" s="22">
        <v>2.2000000000000002</v>
      </c>
      <c r="R53" s="22">
        <v>12</v>
      </c>
      <c r="S53" s="23">
        <v>47.8</v>
      </c>
      <c r="T53" s="58">
        <v>5</v>
      </c>
      <c r="U53" s="59">
        <v>27</v>
      </c>
      <c r="V53" s="60">
        <v>107.7</v>
      </c>
      <c r="W53" s="58">
        <v>20.2</v>
      </c>
      <c r="X53" s="59">
        <v>108.1</v>
      </c>
      <c r="Y53" s="61">
        <v>431</v>
      </c>
    </row>
  </sheetData>
  <mergeCells count="35">
    <mergeCell ref="E2:S2"/>
    <mergeCell ref="B3:N3"/>
    <mergeCell ref="B4:D4"/>
    <mergeCell ref="E4:G4"/>
    <mergeCell ref="H4:I4"/>
    <mergeCell ref="K4:M4"/>
    <mergeCell ref="N4:P4"/>
    <mergeCell ref="Q4:S4"/>
    <mergeCell ref="T4:U4"/>
    <mergeCell ref="B5:D5"/>
    <mergeCell ref="E5:G5"/>
    <mergeCell ref="H5:I5"/>
    <mergeCell ref="K5:M5"/>
    <mergeCell ref="N5:O5"/>
    <mergeCell ref="B6:D6"/>
    <mergeCell ref="E6:J6"/>
    <mergeCell ref="K6:M6"/>
    <mergeCell ref="N6:O6"/>
    <mergeCell ref="B8:C8"/>
    <mergeCell ref="F8:Q8"/>
    <mergeCell ref="B16:N16"/>
    <mergeCell ref="Q24:S24"/>
    <mergeCell ref="B25:D25"/>
    <mergeCell ref="B26:D26"/>
    <mergeCell ref="B23:C23"/>
    <mergeCell ref="B24:D24"/>
    <mergeCell ref="E24:G24"/>
    <mergeCell ref="H24:J24"/>
    <mergeCell ref="K24:M24"/>
    <mergeCell ref="B27:C53"/>
    <mergeCell ref="B18:D18"/>
    <mergeCell ref="B19:D19"/>
    <mergeCell ref="T24:V24"/>
    <mergeCell ref="W24:Y24"/>
    <mergeCell ref="N24:P24"/>
  </mergeCells>
  <phoneticPr fontId="1"/>
  <dataValidations count="3">
    <dataValidation type="list" allowBlank="1" showInputMessage="1" showErrorMessage="1" sqref="E18">
      <formula1>$K$11:$M$11</formula1>
    </dataValidation>
    <dataValidation type="list" allowBlank="1" showInputMessage="1" showErrorMessage="1" sqref="H4:I4">
      <formula1>$D$9:$D$15</formula1>
    </dataValidation>
    <dataValidation type="list" allowBlank="1" showInputMessage="1" showErrorMessage="1" sqref="N4:P4">
      <formula1>$K$9:$L$9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簡易計算ソフト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全Ｌ協橋本</cp:lastModifiedBy>
  <cp:lastPrinted>2021-04-15T08:15:41Z</cp:lastPrinted>
  <dcterms:created xsi:type="dcterms:W3CDTF">2021-04-09T04:15:06Z</dcterms:created>
  <dcterms:modified xsi:type="dcterms:W3CDTF">2021-06-17T03:37:13Z</dcterms:modified>
</cp:coreProperties>
</file>